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Выкатной" sheetId="1" state="hidden" r:id="rId1"/>
    <sheet name="АС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<sst xmlns="http://schemas.openxmlformats.org/spreadsheetml/2006/main" count="246" uniqueCount="145">
  <si>
    <t>Справочно доходы</t>
  </si>
  <si>
    <t xml:space="preserve">к  решению Совета депутатов </t>
  </si>
  <si>
    <t>сельского поселения Выкатной</t>
  </si>
  <si>
    <t>от 00.00.2018 №000</t>
  </si>
  <si>
    <t xml:space="preserve"> </t>
  </si>
  <si>
    <t>ДОХОДЫ</t>
  </si>
  <si>
    <t xml:space="preserve"> бюджета сельского поселения Выкатной</t>
  </si>
  <si>
    <t>на 2019-2021годы</t>
  </si>
  <si>
    <t>тыс.руб.</t>
  </si>
  <si>
    <t>Код бюджетной кассификации РФ</t>
  </si>
  <si>
    <t>Наименование доходов</t>
  </si>
  <si>
    <t xml:space="preserve">Сумма  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</si>
  <si>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</si>
  <si>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</si>
  <si>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</si>
  <si>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</si>
  <si>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</si>
  <si>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</si>
  <si>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</si>
  <si>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</si>
  <si>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</si>
  <si>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</si>
  <si>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</si>
  <si>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</si>
  <si>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</si>
  <si>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</si>
  <si>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</si>
  <si>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</si>
  <si>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</si>
  <si>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</si>
  <si>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182 1 06 06000 00 0000 110 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</si>
  <si>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</si>
  <si>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</si>
  <si>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</si>
  <si>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</si>
  <si>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</si>
  <si>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</si>
  <si>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</si>
  <si>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650 1 08 04020 01 1000 110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</si>
  <si>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</si>
  <si>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</si>
  <si>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</si>
  <si>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</si>
  <si>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</si>
  <si>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</si>
  <si>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</si>
  <si>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</si>
  <si>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</si>
  <si>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</si>
  <si>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</si>
  <si>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650 1 11 05025 10 0000 123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</si>
  <si>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</si>
  <si>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</si>
  <si>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</si>
  <si>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</si>
  <si>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</si>
  <si>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</si>
  <si>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ПРОЧИЕ ДОХОДЫ ОТ ОКАЗАНИЯ ПЛАТНЫХ УСЛУГ, КОМПЕНСАЦИИ ЗАТРАТ ГОСУДАРСТВА</t>
  </si>
  <si>
    <t>650 1 13 01995 10 0000 131</t>
  </si>
  <si>
    <t xml:space="preserve">Прочие доходы  от оказания платных услуг (работ) получателями средств бюджетов сельских поселений </t>
  </si>
  <si>
    <t>650 1 13 02995 10 0000 134</t>
  </si>
  <si>
    <t>Прочие доходы от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</si>
  <si>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</si>
  <si>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</si>
  <si>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</si>
  <si>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реализации имущества, находящегося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</si>
  <si>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</si>
  <si>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</si>
  <si>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</si>
  <si>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</si>
  <si>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</si>
  <si>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</si>
  <si>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</si>
  <si>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</si>
  <si>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</si>
  <si>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</si>
  <si>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</si>
  <si>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</si>
  <si>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650 2 02 15000 00 0000 150</t>
  </si>
  <si>
    <t>ДОТАЦИИ бюджетам субъектов Российской Федерации и муниципальных образований</t>
  </si>
  <si>
    <t>650 2 02 15001 10 0000 151</t>
  </si>
  <si>
    <t xml:space="preserve">Дотации бюджетам сельских поселений на выравнивание бюджетной обеспеченности </t>
  </si>
  <si>
    <t>650 2 02 02000 00 0000 150</t>
  </si>
  <si>
    <r>
      <rPr>
        <b/>
        <sz val="14"/>
        <rFont val="Times New Roman"/>
        <family val="1"/>
      </rPr>
      <t xml:space="preserve">СУБСИДИИ </t>
    </r>
    <r>
      <rPr>
        <sz val="14"/>
        <rFont val="Times New Roman"/>
        <family val="1"/>
      </rPr>
      <t>от других бюджетов бюджетной системы РФ</t>
    </r>
  </si>
  <si>
    <t>650 2 02 03000 00 0000 150</t>
  </si>
  <si>
    <r>
      <rPr>
        <b/>
        <sz val="14"/>
        <rFont val="Times New Roman"/>
        <family val="1"/>
      </rPr>
      <t xml:space="preserve">СУБВЕНЦИИ </t>
    </r>
    <r>
      <rPr>
        <sz val="14"/>
        <rFont val="Times New Roman"/>
        <family val="1"/>
      </rPr>
      <t>от других бюджетов бюджетной системы РФ</t>
    </r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</si>
  <si>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</si>
  <si>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</si>
  <si>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650 2 02 35930 10 0000 151</t>
  </si>
  <si>
    <t>Субвенции бюджетам сельских поселений на  государственную регистрацию актов гражданского состояния</t>
  </si>
  <si>
    <t>650 2 02 35118 10 0000 151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</si>
  <si>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</si>
  <si>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650 2 02 40000 00 0000 150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</si>
  <si>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</si>
  <si>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</si>
  <si>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</si>
  <si>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</si>
  <si>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</si>
  <si>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650 2 02 40014 10 0000151</t>
  </si>
  <si>
    <t xml:space="preserve"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соотвествии с заключенными соглашениями </t>
  </si>
  <si>
    <t>650 2 02 49999 10 0000151</t>
  </si>
  <si>
    <t>Прочие межбюджетные трансферты передаваемые бюджетам сельских поселений</t>
  </si>
  <si>
    <t>650 2 07 00000 00 0000 150</t>
  </si>
  <si>
    <t>ПРОЧИЕ БЕЗВОЗМЕЗДНЫЕ ПОСТУПЛЕНИЯ</t>
  </si>
  <si>
    <t>ИТОГО ДОХОДОВ</t>
  </si>
  <si>
    <t>в том числе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</si>
  <si>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</si>
  <si>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</si>
  <si>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</si>
  <si>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 – 2020 годы"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</si>
  <si>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2018 – 2020 годы» (за счет средств бюджета автономного округа) 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</si>
  <si>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</si>
  <si>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в рамках  муниципальной программы "Развитие транспортной системы на территории Ханты-Мансийского района на 2019 – 2021 годы"</t>
  </si>
  <si>
    <t xml:space="preserve">Иные межбюджетные трансферты по  передаче средств в рамках соглашений по передаче полномочий с уровня муниципального района на содержание автомобильных дорог местного значения вне границ населенных пунктов в границах муниципального района в рамках муниципальной программы "Развитие транспортной системы на территории Ханты-Мансийского района на 2019 – 2021 годы" </t>
  </si>
  <si>
    <t xml:space="preserve">Иные межбюджетные трансферты на  реализацию мероприятий по содействию местному самоуправлению в развитии исторических и иных местных традицийсозданию условий  в рамках муниципальной программы "Культура Ханты-Мансийского района на 2019 – 2021 годы" (за счет средств бюджета автономного округа) </t>
  </si>
  <si>
    <t>на 2020год</t>
  </si>
  <si>
    <t>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</si>
  <si>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</si>
  <si>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182 1 06 04000 00 0000 110</t>
  </si>
  <si>
    <t>Транспортный налог</t>
  </si>
  <si>
    <t>182 1 06 04011 02 0000 110</t>
  </si>
  <si>
    <t>Транспортный налог с юридических лиц</t>
  </si>
  <si>
    <t>182 1 06 04012 02 0000 110</t>
  </si>
  <si>
    <t>Транспортный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</si>
  <si>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</si>
  <si>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</si>
  <si>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</si>
  <si>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</si>
  <si>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</si>
  <si>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</si>
  <si>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</si>
  <si>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</si>
  <si>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</si>
  <si>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650 1 11 05025 10 0000 120</t>
  </si>
  <si>
    <t>650 1 11 09045 10 0000 120</t>
  </si>
  <si>
    <t>650 1 13 01995 10 0000 130</t>
  </si>
  <si>
    <t>650 1 13 02995 10 0000 130</t>
  </si>
  <si>
    <t>650 2 02 15001 10 0000 150</t>
  </si>
  <si>
    <t>650 2 02 30024 10 0000 150</t>
  </si>
  <si>
    <t>650 2 02 35930 10 0000 150</t>
  </si>
  <si>
    <t>650 2 02 35118 10 0000 150</t>
  </si>
  <si>
    <t>650 2 02 40014 10 0000150</t>
  </si>
  <si>
    <t>650 2 02 49999 10 0000150</t>
  </si>
  <si>
    <t>650 2 07 05030 10 0000 150</t>
  </si>
  <si>
    <t>От 09.07.2020 № 64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</si>
</sst>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.00_р_._-;\-* #,##0.00_р_._-;_-* \-??_р_._-;_-@_-"/>
  </numFmts>
  <fonts count="5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58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65" fontId="3" fillId="0" borderId="10" xfId="58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H77"/>
  <sheetViews>
    <sheetView zoomScale="73" zoomScaleNormal="73" zoomScalePageLayoutView="0" workbookViewId="0" topLeftCell="A1">
      <selection activeCell="A1" sqref="A1"/>
    </sheetView>
  </sheetViews>
  <sheetFormatPr defaultColWidth="9.00390625" defaultRowHeight="12.75"/>
  <cols>
    <col min="1" max="1" width="38.375" style="1" customWidth="1"/>
    <col min="2" max="2" width="42.125" style="1" customWidth="1"/>
    <col min="3" max="3" width="22.75390625" style="1" customWidth="1"/>
    <col min="4" max="6" width="19.125" style="1" customWidth="1"/>
    <col min="7" max="16384" width="9.125" style="1" customWidth="1"/>
  </cols>
  <sheetData>
    <row r="1" spans="1:6" ht="15" customHeight="1">
      <c r="A1" s="2"/>
      <c r="B1" s="2"/>
      <c r="C1" s="54" t="s">
        <v>0</v>
      </c>
      <c r="D1" s="54"/>
      <c r="E1" s="54"/>
      <c r="F1" s="54"/>
    </row>
    <row r="2" spans="1:6" ht="15" customHeight="1">
      <c r="A2" s="2"/>
      <c r="B2" s="2"/>
      <c r="C2" s="54" t="s">
        <v>1</v>
      </c>
      <c r="D2" s="54"/>
      <c r="E2" s="54"/>
      <c r="F2" s="54"/>
    </row>
    <row r="3" spans="1:6" ht="17.25" customHeight="1">
      <c r="A3" s="2"/>
      <c r="B3" s="2"/>
      <c r="C3" s="54" t="s">
        <v>2</v>
      </c>
      <c r="D3" s="54"/>
      <c r="E3" s="54"/>
      <c r="F3" s="54"/>
    </row>
    <row r="4" spans="1:6" ht="15" customHeight="1">
      <c r="A4" s="2"/>
      <c r="B4" s="2"/>
      <c r="C4" s="54" t="s">
        <v>3</v>
      </c>
      <c r="D4" s="54"/>
      <c r="E4" s="54"/>
      <c r="F4" s="54"/>
    </row>
    <row r="5" spans="1:4" ht="15" customHeight="1">
      <c r="A5" s="2"/>
      <c r="B5" s="2"/>
      <c r="C5" s="54" t="s">
        <v>4</v>
      </c>
      <c r="D5" s="54"/>
    </row>
    <row r="6" spans="1:4" ht="15" customHeight="1">
      <c r="A6" s="2"/>
      <c r="B6" s="2"/>
      <c r="C6" s="54" t="s">
        <v>4</v>
      </c>
      <c r="D6" s="54"/>
    </row>
    <row r="7" spans="1:4" ht="15.75" customHeight="1">
      <c r="A7" s="55" t="s">
        <v>5</v>
      </c>
      <c r="B7" s="55"/>
      <c r="C7" s="55"/>
      <c r="D7" s="55"/>
    </row>
    <row r="8" spans="1:4" ht="16.5" customHeight="1">
      <c r="A8" s="55" t="s">
        <v>6</v>
      </c>
      <c r="B8" s="55"/>
      <c r="C8" s="55"/>
      <c r="D8" s="55"/>
    </row>
    <row r="9" spans="1:4" ht="15.75" customHeight="1">
      <c r="A9" s="55" t="s">
        <v>7</v>
      </c>
      <c r="B9" s="55"/>
      <c r="C9" s="55"/>
      <c r="D9" s="55"/>
    </row>
    <row r="10" spans="1:4" ht="15.75">
      <c r="A10" s="3"/>
      <c r="B10" s="3"/>
      <c r="C10" s="3"/>
      <c r="D10" s="4" t="s">
        <v>8</v>
      </c>
    </row>
    <row r="11" spans="1:6" ht="12.75" customHeight="1">
      <c r="A11" s="56" t="s">
        <v>9</v>
      </c>
      <c r="B11" s="57" t="s">
        <v>10</v>
      </c>
      <c r="C11" s="57"/>
      <c r="D11" s="58" t="s">
        <v>11</v>
      </c>
      <c r="E11" s="58"/>
      <c r="F11" s="58"/>
    </row>
    <row r="12" spans="1:6" ht="12.75" customHeight="1">
      <c r="A12" s="56"/>
      <c r="B12" s="57"/>
      <c r="C12" s="57"/>
      <c r="D12" s="58"/>
      <c r="E12" s="58"/>
      <c r="F12" s="58"/>
    </row>
    <row r="13" spans="1:6" ht="12.75" customHeight="1">
      <c r="A13" s="56"/>
      <c r="B13" s="57"/>
      <c r="C13" s="57"/>
      <c r="D13" s="59">
        <v>2019</v>
      </c>
      <c r="E13" s="59">
        <v>2020</v>
      </c>
      <c r="F13" s="59">
        <v>2021</v>
      </c>
    </row>
    <row r="14" spans="1:6" ht="8.25" customHeight="1">
      <c r="A14" s="56"/>
      <c r="B14" s="57"/>
      <c r="C14" s="57"/>
      <c r="D14" s="59"/>
      <c r="E14" s="59"/>
      <c r="F14" s="59"/>
    </row>
    <row r="15" spans="1:6" ht="15.75" customHeight="1">
      <c r="A15" s="6">
        <v>1</v>
      </c>
      <c r="B15" s="58">
        <v>2</v>
      </c>
      <c r="C15" s="58"/>
      <c r="D15" s="5"/>
      <c r="E15" s="7"/>
      <c r="F15" s="7"/>
    </row>
    <row r="16" spans="1:6" ht="19.5" customHeight="1">
      <c r="A16" s="8" t="s">
        <v>12</v>
      </c>
      <c r="B16" s="60" t="s">
        <v>13</v>
      </c>
      <c r="C16" s="60"/>
      <c r="D16" s="9">
        <f>SUM(D17+D20+D22+D28+D33+D41+D44+D45+D46+D38+D30)</f>
        <v>20497500</v>
      </c>
      <c r="E16" s="9">
        <f>SUM(E17+E20+E22+E28+E33+E41+E44+E45+E46+E38+E30)</f>
        <v>20512200</v>
      </c>
      <c r="F16" s="9">
        <f>SUM(F17+F20+F22+F28+F33+F41+F44+F45+F46+F38+F30)</f>
        <v>20470900</v>
      </c>
    </row>
    <row r="17" spans="1:7" ht="19.5" customHeight="1">
      <c r="A17" s="10" t="s">
        <v>14</v>
      </c>
      <c r="B17" s="61" t="s">
        <v>15</v>
      </c>
      <c r="C17" s="61"/>
      <c r="D17" s="11">
        <f>SUM(D19)</f>
        <v>1766700</v>
      </c>
      <c r="E17" s="11">
        <f>SUM(E19)</f>
        <v>1786800</v>
      </c>
      <c r="F17" s="11">
        <f>SUM(F19)</f>
        <v>1712000</v>
      </c>
      <c r="G17" s="12"/>
    </row>
    <row r="18" spans="1:7" ht="18.75" customHeight="1">
      <c r="A18" s="13" t="s">
        <v>16</v>
      </c>
      <c r="B18" s="62" t="s">
        <v>17</v>
      </c>
      <c r="C18" s="62"/>
      <c r="D18" s="14">
        <f>D19</f>
        <v>1766700</v>
      </c>
      <c r="E18" s="14">
        <f>E19</f>
        <v>1786800</v>
      </c>
      <c r="F18" s="14">
        <f>F19</f>
        <v>1712000</v>
      </c>
      <c r="G18" s="12"/>
    </row>
    <row r="19" spans="1:7" ht="100.5" customHeight="1">
      <c r="A19" s="15" t="s">
        <v>18</v>
      </c>
      <c r="B19" s="63" t="s">
        <v>19</v>
      </c>
      <c r="C19" s="63"/>
      <c r="D19" s="11">
        <v>1766700</v>
      </c>
      <c r="E19" s="17">
        <v>1786800</v>
      </c>
      <c r="F19" s="17">
        <v>1712000</v>
      </c>
      <c r="G19" s="12"/>
    </row>
    <row r="20" spans="1:7" ht="32.25" customHeight="1" hidden="1">
      <c r="A20" s="10" t="s">
        <v>20</v>
      </c>
      <c r="B20" s="18" t="s">
        <v>21</v>
      </c>
      <c r="C20" s="18"/>
      <c r="D20" s="11">
        <f>D21</f>
        <v>0</v>
      </c>
      <c r="E20" s="17"/>
      <c r="F20" s="17"/>
      <c r="G20" s="12"/>
    </row>
    <row r="21" spans="1:7" ht="26.25" customHeight="1" hidden="1">
      <c r="A21" s="19" t="s">
        <v>22</v>
      </c>
      <c r="B21" s="20" t="s">
        <v>23</v>
      </c>
      <c r="C21" s="20"/>
      <c r="D21" s="11">
        <v>0</v>
      </c>
      <c r="E21" s="17"/>
      <c r="F21" s="17"/>
      <c r="G21" s="12"/>
    </row>
    <row r="22" spans="1:7" ht="23.25" customHeight="1">
      <c r="A22" s="21" t="s">
        <v>24</v>
      </c>
      <c r="B22" s="64" t="s">
        <v>25</v>
      </c>
      <c r="C22" s="64"/>
      <c r="D22" s="22">
        <f>SUM(D24:D25)</f>
        <v>16408000</v>
      </c>
      <c r="E22" s="22">
        <f>SUM(E24:E25)</f>
        <v>16428500</v>
      </c>
      <c r="F22" s="22">
        <f>SUM(F24:F25)</f>
        <v>16462000</v>
      </c>
      <c r="G22" s="12"/>
    </row>
    <row r="23" spans="1:7" ht="23.25" customHeight="1">
      <c r="A23" s="13" t="s">
        <v>26</v>
      </c>
      <c r="B23" s="65" t="s">
        <v>27</v>
      </c>
      <c r="C23" s="65"/>
      <c r="D23" s="14">
        <f>D24</f>
        <v>40900</v>
      </c>
      <c r="E23" s="14">
        <f>E24</f>
        <v>34400</v>
      </c>
      <c r="F23" s="14">
        <f>F24</f>
        <v>32400</v>
      </c>
      <c r="G23" s="12"/>
    </row>
    <row r="24" spans="1:7" ht="81.75" customHeight="1">
      <c r="A24" s="15" t="s">
        <v>28</v>
      </c>
      <c r="B24" s="63" t="s">
        <v>29</v>
      </c>
      <c r="C24" s="63"/>
      <c r="D24" s="11">
        <v>40900</v>
      </c>
      <c r="E24" s="17">
        <v>34400</v>
      </c>
      <c r="F24" s="17">
        <v>32400</v>
      </c>
      <c r="G24" s="12"/>
    </row>
    <row r="25" spans="1:7" ht="24" customHeight="1">
      <c r="A25" s="13" t="s">
        <v>30</v>
      </c>
      <c r="B25" s="65" t="s">
        <v>31</v>
      </c>
      <c r="C25" s="65"/>
      <c r="D25" s="14">
        <f>D26+D27</f>
        <v>16367100</v>
      </c>
      <c r="E25" s="14">
        <f>E26+E27</f>
        <v>16394100</v>
      </c>
      <c r="F25" s="14">
        <f>F26+F27</f>
        <v>16429600</v>
      </c>
      <c r="G25" s="12"/>
    </row>
    <row r="26" spans="1:7" ht="54.75" customHeight="1">
      <c r="A26" s="23" t="s">
        <v>32</v>
      </c>
      <c r="B26" s="63" t="s">
        <v>33</v>
      </c>
      <c r="C26" s="63"/>
      <c r="D26" s="24">
        <v>16343000</v>
      </c>
      <c r="E26" s="17">
        <v>16370000</v>
      </c>
      <c r="F26" s="17">
        <v>16405500</v>
      </c>
      <c r="G26" s="12"/>
    </row>
    <row r="27" spans="1:7" ht="58.5" customHeight="1">
      <c r="A27" s="23" t="s">
        <v>34</v>
      </c>
      <c r="B27" s="63" t="s">
        <v>35</v>
      </c>
      <c r="C27" s="63"/>
      <c r="D27" s="24">
        <v>24100</v>
      </c>
      <c r="E27" s="17">
        <v>24100</v>
      </c>
      <c r="F27" s="17">
        <v>24100</v>
      </c>
      <c r="G27" s="12"/>
    </row>
    <row r="28" spans="1:6" ht="36" customHeight="1">
      <c r="A28" s="10" t="s">
        <v>36</v>
      </c>
      <c r="B28" s="64" t="s">
        <v>37</v>
      </c>
      <c r="C28" s="64"/>
      <c r="D28" s="22">
        <f>D29</f>
        <v>13000</v>
      </c>
      <c r="E28" s="22">
        <f>E29</f>
        <v>13000</v>
      </c>
      <c r="F28" s="22">
        <f>F29</f>
        <v>13000</v>
      </c>
    </row>
    <row r="29" spans="1:6" ht="108.75" customHeight="1">
      <c r="A29" s="25" t="s">
        <v>38</v>
      </c>
      <c r="B29" s="63" t="s">
        <v>39</v>
      </c>
      <c r="C29" s="63"/>
      <c r="D29" s="11">
        <v>13000</v>
      </c>
      <c r="E29" s="17">
        <v>13000</v>
      </c>
      <c r="F29" s="17">
        <v>13000</v>
      </c>
    </row>
    <row r="30" spans="1:6" ht="52.5" customHeight="1">
      <c r="A30" s="26" t="s">
        <v>40</v>
      </c>
      <c r="B30" s="64" t="s">
        <v>41</v>
      </c>
      <c r="C30" s="64"/>
      <c r="D30" s="11">
        <f>D31</f>
        <v>1286400</v>
      </c>
      <c r="E30" s="11">
        <f>E31</f>
        <v>1285900</v>
      </c>
      <c r="F30" s="11">
        <f>F31</f>
        <v>1285900</v>
      </c>
    </row>
    <row r="31" spans="1:6" ht="43.5" customHeight="1">
      <c r="A31" s="26" t="s">
        <v>42</v>
      </c>
      <c r="B31" s="63" t="s">
        <v>43</v>
      </c>
      <c r="C31" s="63"/>
      <c r="D31" s="11">
        <v>1286400</v>
      </c>
      <c r="E31" s="17">
        <v>1285900</v>
      </c>
      <c r="F31" s="17">
        <v>1285900</v>
      </c>
    </row>
    <row r="32" spans="1:8" ht="48" customHeight="1">
      <c r="A32" s="25"/>
      <c r="B32" s="64" t="s">
        <v>44</v>
      </c>
      <c r="C32" s="64"/>
      <c r="D32" s="11">
        <f>D33+D38</f>
        <v>1023400</v>
      </c>
      <c r="E32" s="11">
        <f>E33+E38+E41</f>
        <v>998000</v>
      </c>
      <c r="F32" s="11">
        <f>F33+F38+F41</f>
        <v>998000</v>
      </c>
      <c r="H32" s="1" t="s">
        <v>45</v>
      </c>
    </row>
    <row r="33" spans="1:6" ht="76.5" customHeight="1">
      <c r="A33" s="10" t="s">
        <v>46</v>
      </c>
      <c r="B33" s="64" t="s">
        <v>47</v>
      </c>
      <c r="C33" s="64"/>
      <c r="D33" s="11">
        <f>D34+D36</f>
        <v>977400</v>
      </c>
      <c r="E33" s="11">
        <f>E34+E36</f>
        <v>952000</v>
      </c>
      <c r="F33" s="11">
        <f>F34+F36</f>
        <v>952000</v>
      </c>
    </row>
    <row r="34" spans="1:6" ht="150" customHeight="1">
      <c r="A34" s="26" t="s">
        <v>48</v>
      </c>
      <c r="B34" s="66" t="s">
        <v>49</v>
      </c>
      <c r="C34" s="66"/>
      <c r="D34" s="11">
        <f>D35</f>
        <v>0</v>
      </c>
      <c r="E34" s="11">
        <f>E35</f>
        <v>0</v>
      </c>
      <c r="F34" s="11">
        <f>F35</f>
        <v>0</v>
      </c>
    </row>
    <row r="35" spans="1:6" ht="103.5" customHeight="1">
      <c r="A35" s="26" t="s">
        <v>50</v>
      </c>
      <c r="B35" s="67" t="s">
        <v>51</v>
      </c>
      <c r="C35" s="67"/>
      <c r="D35" s="11">
        <v>0</v>
      </c>
      <c r="E35" s="11">
        <v>0</v>
      </c>
      <c r="F35" s="11">
        <v>0</v>
      </c>
    </row>
    <row r="36" spans="1:6" ht="129" customHeight="1">
      <c r="A36" s="19" t="s">
        <v>52</v>
      </c>
      <c r="B36" s="65" t="s">
        <v>53</v>
      </c>
      <c r="C36" s="65"/>
      <c r="D36" s="14">
        <f>D37</f>
        <v>977400</v>
      </c>
      <c r="E36" s="14">
        <f>E37</f>
        <v>952000</v>
      </c>
      <c r="F36" s="14">
        <f>F37</f>
        <v>952000</v>
      </c>
    </row>
    <row r="37" spans="1:6" ht="81.75" customHeight="1">
      <c r="A37" s="15" t="s">
        <v>54</v>
      </c>
      <c r="B37" s="63" t="s">
        <v>55</v>
      </c>
      <c r="C37" s="63"/>
      <c r="D37" s="11">
        <v>977400</v>
      </c>
      <c r="E37" s="17">
        <v>952000</v>
      </c>
      <c r="F37" s="17">
        <v>952000</v>
      </c>
    </row>
    <row r="38" spans="1:6" ht="47.25" customHeight="1">
      <c r="A38" s="21" t="s">
        <v>56</v>
      </c>
      <c r="B38" s="64" t="s">
        <v>57</v>
      </c>
      <c r="C38" s="64"/>
      <c r="D38" s="11">
        <f>D39</f>
        <v>46000</v>
      </c>
      <c r="E38" s="11">
        <f>E39</f>
        <v>46000</v>
      </c>
      <c r="F38" s="11">
        <f>F39</f>
        <v>46000</v>
      </c>
    </row>
    <row r="39" spans="1:6" ht="40.5" customHeight="1">
      <c r="A39" s="23" t="s">
        <v>58</v>
      </c>
      <c r="B39" s="63" t="s">
        <v>59</v>
      </c>
      <c r="C39" s="63"/>
      <c r="D39" s="11">
        <v>46000</v>
      </c>
      <c r="E39" s="17">
        <v>46000</v>
      </c>
      <c r="F39" s="17">
        <v>46000</v>
      </c>
    </row>
    <row r="40" spans="1:6" ht="39.75" customHeight="1">
      <c r="A40" s="23" t="s">
        <v>60</v>
      </c>
      <c r="B40" s="63" t="s">
        <v>61</v>
      </c>
      <c r="C40" s="63"/>
      <c r="D40" s="11">
        <v>0</v>
      </c>
      <c r="E40" s="17">
        <v>0</v>
      </c>
      <c r="F40" s="17">
        <v>0</v>
      </c>
    </row>
    <row r="41" spans="1:6" ht="36" customHeight="1" hidden="1">
      <c r="A41" s="21" t="s">
        <v>62</v>
      </c>
      <c r="B41" s="64" t="s">
        <v>63</v>
      </c>
      <c r="C41" s="64"/>
      <c r="D41" s="11">
        <f>D42</f>
        <v>0</v>
      </c>
      <c r="E41" s="17"/>
      <c r="F41" s="17"/>
    </row>
    <row r="42" spans="1:6" ht="42.75" customHeight="1" hidden="1">
      <c r="A42" s="13" t="s">
        <v>64</v>
      </c>
      <c r="B42" s="65" t="s">
        <v>65</v>
      </c>
      <c r="C42" s="65"/>
      <c r="D42" s="14">
        <f>D43</f>
        <v>0</v>
      </c>
      <c r="E42" s="17"/>
      <c r="F42" s="17"/>
    </row>
    <row r="43" spans="1:6" ht="57" customHeight="1" hidden="1">
      <c r="A43" s="23" t="s">
        <v>66</v>
      </c>
      <c r="B43" s="63" t="s">
        <v>67</v>
      </c>
      <c r="C43" s="63"/>
      <c r="D43" s="28">
        <v>0</v>
      </c>
      <c r="E43" s="17"/>
      <c r="F43" s="17"/>
    </row>
    <row r="44" spans="1:6" ht="25.5" customHeight="1">
      <c r="A44" s="21" t="s">
        <v>68</v>
      </c>
      <c r="B44" s="64" t="s">
        <v>69</v>
      </c>
      <c r="C44" s="64"/>
      <c r="D44" s="11">
        <v>0</v>
      </c>
      <c r="E44" s="17"/>
      <c r="F44" s="17"/>
    </row>
    <row r="45" spans="1:6" ht="24" customHeight="1">
      <c r="A45" s="21" t="s">
        <v>70</v>
      </c>
      <c r="B45" s="64" t="s">
        <v>71</v>
      </c>
      <c r="C45" s="64"/>
      <c r="D45" s="11">
        <v>0</v>
      </c>
      <c r="E45" s="17"/>
      <c r="F45" s="17"/>
    </row>
    <row r="46" spans="1:6" ht="24" customHeight="1">
      <c r="A46" s="10" t="s">
        <v>72</v>
      </c>
      <c r="B46" s="64" t="s">
        <v>73</v>
      </c>
      <c r="C46" s="64"/>
      <c r="D46" s="11">
        <v>0</v>
      </c>
      <c r="E46" s="17"/>
      <c r="F46" s="17"/>
    </row>
    <row r="47" spans="1:6" ht="24" customHeight="1">
      <c r="A47" s="10" t="s">
        <v>74</v>
      </c>
      <c r="B47" s="68" t="s">
        <v>75</v>
      </c>
      <c r="C47" s="68"/>
      <c r="D47" s="22">
        <f>D48+D61</f>
        <v>7442600</v>
      </c>
      <c r="E47" s="22">
        <f>E48+E61</f>
        <v>5528900</v>
      </c>
      <c r="F47" s="22">
        <f>F48+F61</f>
        <v>5511700</v>
      </c>
    </row>
    <row r="48" spans="1:6" ht="36.75" customHeight="1">
      <c r="A48" s="10" t="s">
        <v>76</v>
      </c>
      <c r="B48" s="68" t="s">
        <v>77</v>
      </c>
      <c r="C48" s="68"/>
      <c r="D48" s="22">
        <f>D49+D51+D52+D56</f>
        <v>7442600</v>
      </c>
      <c r="E48" s="22">
        <f>E49+E51+E52+E56</f>
        <v>5528900</v>
      </c>
      <c r="F48" s="22">
        <f>F49+F51+F52+F56</f>
        <v>5511700</v>
      </c>
    </row>
    <row r="49" spans="1:6" ht="39.75" customHeight="1">
      <c r="A49" s="29" t="s">
        <v>78</v>
      </c>
      <c r="B49" s="67" t="s">
        <v>79</v>
      </c>
      <c r="C49" s="67"/>
      <c r="D49" s="28">
        <f>SUM(D50:D50)</f>
        <v>4745100</v>
      </c>
      <c r="E49" s="28">
        <f>SUM(E50:E50)</f>
        <v>4935700</v>
      </c>
      <c r="F49" s="28">
        <f>SUM(F50:F50)</f>
        <v>4927100</v>
      </c>
    </row>
    <row r="50" spans="1:6" ht="41.25" customHeight="1">
      <c r="A50" s="23" t="s">
        <v>80</v>
      </c>
      <c r="B50" s="63" t="s">
        <v>81</v>
      </c>
      <c r="C50" s="63"/>
      <c r="D50" s="11">
        <v>4745100</v>
      </c>
      <c r="E50" s="17">
        <v>4935700</v>
      </c>
      <c r="F50" s="17">
        <v>4927100</v>
      </c>
    </row>
    <row r="51" spans="1:6" ht="41.25" customHeight="1">
      <c r="A51" s="21" t="s">
        <v>82</v>
      </c>
      <c r="B51" s="64" t="s">
        <v>83</v>
      </c>
      <c r="C51" s="64"/>
      <c r="D51" s="22">
        <v>0</v>
      </c>
      <c r="E51" s="17">
        <v>0</v>
      </c>
      <c r="F51" s="17">
        <v>0</v>
      </c>
    </row>
    <row r="52" spans="1:6" ht="45.75" customHeight="1">
      <c r="A52" s="21" t="s">
        <v>84</v>
      </c>
      <c r="B52" s="64" t="s">
        <v>85</v>
      </c>
      <c r="C52" s="64"/>
      <c r="D52" s="22">
        <f>SUM(D53:D55)</f>
        <v>229900</v>
      </c>
      <c r="E52" s="22">
        <f>SUM(E53:E55)</f>
        <v>227200</v>
      </c>
      <c r="F52" s="22">
        <f>SUM(F53:F55)</f>
        <v>234600</v>
      </c>
    </row>
    <row r="53" spans="1:6" ht="54.75" customHeight="1">
      <c r="A53" s="23" t="s">
        <v>86</v>
      </c>
      <c r="B53" s="69" t="s">
        <v>87</v>
      </c>
      <c r="C53" s="69"/>
      <c r="D53" s="11">
        <v>1200</v>
      </c>
      <c r="E53" s="11">
        <v>1200</v>
      </c>
      <c r="F53" s="11">
        <v>1200</v>
      </c>
    </row>
    <row r="54" spans="1:6" ht="48" customHeight="1">
      <c r="A54" s="23" t="s">
        <v>88</v>
      </c>
      <c r="B54" s="63" t="s">
        <v>89</v>
      </c>
      <c r="C54" s="63"/>
      <c r="D54" s="14">
        <v>10900</v>
      </c>
      <c r="E54" s="14">
        <v>10900</v>
      </c>
      <c r="F54" s="14">
        <v>10900</v>
      </c>
    </row>
    <row r="55" spans="1:6" ht="56.25" customHeight="1">
      <c r="A55" s="23" t="s">
        <v>90</v>
      </c>
      <c r="B55" s="63" t="s">
        <v>91</v>
      </c>
      <c r="C55" s="63"/>
      <c r="D55" s="30">
        <v>217800</v>
      </c>
      <c r="E55" s="17">
        <v>215100</v>
      </c>
      <c r="F55" s="17">
        <v>222500</v>
      </c>
    </row>
    <row r="56" spans="1:6" ht="25.5" customHeight="1">
      <c r="A56" s="21" t="s">
        <v>92</v>
      </c>
      <c r="B56" s="64" t="s">
        <v>93</v>
      </c>
      <c r="C56" s="64"/>
      <c r="D56" s="24">
        <f>SUM(D57:D60)</f>
        <v>2467600</v>
      </c>
      <c r="E56" s="24">
        <f>SUM(E57:E60)</f>
        <v>366000</v>
      </c>
      <c r="F56" s="24">
        <f>SUM(F57:F60)</f>
        <v>350000</v>
      </c>
    </row>
    <row r="57" spans="1:6" ht="66.75" customHeight="1" hidden="1">
      <c r="A57" s="15" t="s">
        <v>94</v>
      </c>
      <c r="B57" s="31" t="s">
        <v>95</v>
      </c>
      <c r="C57" s="31"/>
      <c r="D57" s="32"/>
      <c r="E57" s="17"/>
      <c r="F57" s="17"/>
    </row>
    <row r="58" spans="1:6" ht="36" customHeight="1" hidden="1">
      <c r="A58" s="23" t="s">
        <v>96</v>
      </c>
      <c r="B58" s="16" t="s">
        <v>97</v>
      </c>
      <c r="C58" s="16"/>
      <c r="D58" s="32"/>
      <c r="E58" s="17"/>
      <c r="F58" s="17"/>
    </row>
    <row r="59" spans="1:6" ht="106.5" customHeight="1">
      <c r="A59" s="23" t="s">
        <v>98</v>
      </c>
      <c r="B59" s="63" t="s">
        <v>99</v>
      </c>
      <c r="C59" s="63"/>
      <c r="D59" s="24">
        <v>2401600</v>
      </c>
      <c r="E59" s="17">
        <v>0</v>
      </c>
      <c r="F59" s="17">
        <v>0</v>
      </c>
    </row>
    <row r="60" spans="1:6" ht="38.25" customHeight="1">
      <c r="A60" s="23" t="s">
        <v>100</v>
      </c>
      <c r="B60" s="63" t="s">
        <v>101</v>
      </c>
      <c r="C60" s="63"/>
      <c r="D60" s="24">
        <v>66000</v>
      </c>
      <c r="E60" s="17">
        <v>366000</v>
      </c>
      <c r="F60" s="17">
        <v>350000</v>
      </c>
    </row>
    <row r="61" spans="1:6" ht="22.5" customHeight="1">
      <c r="A61" s="21" t="s">
        <v>102</v>
      </c>
      <c r="B61" s="64" t="s">
        <v>103</v>
      </c>
      <c r="C61" s="64"/>
      <c r="D61" s="22">
        <v>0</v>
      </c>
      <c r="E61" s="17"/>
      <c r="F61" s="17"/>
    </row>
    <row r="62" spans="1:8" ht="22.5" customHeight="1">
      <c r="A62" s="23"/>
      <c r="B62" s="70" t="s">
        <v>104</v>
      </c>
      <c r="C62" s="70"/>
      <c r="D62" s="33">
        <f>SUM(D16+D47)</f>
        <v>27940100</v>
      </c>
      <c r="E62" s="33">
        <f>SUM(E16+E47)</f>
        <v>26041100</v>
      </c>
      <c r="F62" s="33">
        <f>SUM(F16+F47)</f>
        <v>25982600</v>
      </c>
      <c r="H62" s="34"/>
    </row>
    <row r="63" spans="1:6" ht="12.75" customHeight="1">
      <c r="A63" s="71" t="s">
        <v>105</v>
      </c>
      <c r="B63" s="71"/>
      <c r="C63" s="71"/>
      <c r="D63" s="71"/>
      <c r="E63" s="71"/>
      <c r="F63" s="71"/>
    </row>
    <row r="64" spans="1:6" ht="62.25" customHeight="1">
      <c r="A64" s="35"/>
      <c r="B64" s="67" t="s">
        <v>106</v>
      </c>
      <c r="C64" s="67"/>
      <c r="D64" s="36">
        <v>4745100</v>
      </c>
      <c r="E64" s="36">
        <v>4935700</v>
      </c>
      <c r="F64" s="36">
        <v>4927100</v>
      </c>
    </row>
    <row r="65" spans="1:6" ht="72.75" customHeight="1">
      <c r="A65" s="35"/>
      <c r="B65" s="67" t="s">
        <v>107</v>
      </c>
      <c r="C65" s="67"/>
      <c r="D65" s="36">
        <v>217800</v>
      </c>
      <c r="E65" s="36">
        <v>215100</v>
      </c>
      <c r="F65" s="36">
        <v>222500</v>
      </c>
    </row>
    <row r="66" spans="1:6" ht="205.5" customHeight="1">
      <c r="A66" s="35"/>
      <c r="B66" s="67" t="s">
        <v>108</v>
      </c>
      <c r="C66" s="67"/>
      <c r="D66" s="36">
        <v>10900</v>
      </c>
      <c r="E66" s="36">
        <v>10900</v>
      </c>
      <c r="F66" s="36">
        <v>10900</v>
      </c>
    </row>
    <row r="67" spans="1:6" ht="241.5" customHeight="1">
      <c r="A67" s="35"/>
      <c r="B67" s="67" t="s">
        <v>109</v>
      </c>
      <c r="C67" s="67"/>
      <c r="D67" s="36">
        <v>16000</v>
      </c>
      <c r="E67" s="36">
        <v>16000</v>
      </c>
      <c r="F67" s="36">
        <v>0</v>
      </c>
    </row>
    <row r="68" spans="1:6" ht="132.75" customHeight="1">
      <c r="A68" s="35"/>
      <c r="B68" s="67" t="s">
        <v>110</v>
      </c>
      <c r="C68" s="67"/>
      <c r="D68" s="36">
        <v>1200</v>
      </c>
      <c r="E68" s="36">
        <v>1200</v>
      </c>
      <c r="F68" s="36">
        <v>1200</v>
      </c>
    </row>
    <row r="69" spans="1:6" ht="97.5" customHeight="1">
      <c r="A69" s="35"/>
      <c r="B69" s="67" t="s">
        <v>111</v>
      </c>
      <c r="C69" s="67"/>
      <c r="D69" s="36">
        <v>50000</v>
      </c>
      <c r="E69" s="36">
        <v>50000</v>
      </c>
      <c r="F69" s="36">
        <v>50000</v>
      </c>
    </row>
    <row r="70" spans="1:6" ht="132.75" customHeight="1">
      <c r="A70" s="35"/>
      <c r="B70" s="67" t="s">
        <v>112</v>
      </c>
      <c r="C70" s="67"/>
      <c r="D70" s="36">
        <v>301600</v>
      </c>
      <c r="E70" s="36">
        <v>0</v>
      </c>
      <c r="F70" s="36"/>
    </row>
    <row r="71" spans="1:6" ht="165.75" customHeight="1">
      <c r="A71" s="35"/>
      <c r="B71" s="67" t="s">
        <v>113</v>
      </c>
      <c r="C71" s="67"/>
      <c r="D71" s="36">
        <v>2100000</v>
      </c>
      <c r="E71" s="36">
        <v>0</v>
      </c>
      <c r="F71" s="36"/>
    </row>
    <row r="72" spans="1:6" ht="132.75" customHeight="1">
      <c r="A72" s="35"/>
      <c r="B72" s="67" t="s">
        <v>114</v>
      </c>
      <c r="C72" s="67"/>
      <c r="D72" s="36">
        <v>0</v>
      </c>
      <c r="E72" s="36">
        <v>300000</v>
      </c>
      <c r="F72" s="36">
        <v>300000</v>
      </c>
    </row>
    <row r="73" spans="1:6" ht="18.75" customHeight="1">
      <c r="A73" s="7"/>
      <c r="B73" s="72"/>
      <c r="C73" s="72"/>
      <c r="D73" s="37">
        <f>SUM(D64:D72)</f>
        <v>7442600</v>
      </c>
      <c r="E73" s="37">
        <f>SUM(E64:E72)</f>
        <v>5528900</v>
      </c>
      <c r="F73" s="37">
        <f>SUM(F64:F72)</f>
        <v>5511700</v>
      </c>
    </row>
    <row r="74" spans="1:6" ht="18.75">
      <c r="A74" s="7"/>
      <c r="B74" s="38"/>
      <c r="C74" s="38"/>
      <c r="D74" s="7"/>
      <c r="E74" s="7"/>
      <c r="F74" s="7"/>
    </row>
    <row r="75" spans="1:6" ht="18.75">
      <c r="A75" s="7"/>
      <c r="B75" s="38"/>
      <c r="C75" s="38"/>
      <c r="D75" s="37">
        <f>D69+D68+D67+D72</f>
        <v>67200</v>
      </c>
      <c r="E75" s="37">
        <f>E69+E68+E67+E72</f>
        <v>367200</v>
      </c>
      <c r="F75" s="37">
        <f>F69+F68+F67+F72</f>
        <v>351200</v>
      </c>
    </row>
    <row r="76" spans="1:6" ht="18.75">
      <c r="A76" s="7"/>
      <c r="B76" s="38"/>
      <c r="C76" s="38"/>
      <c r="D76" s="7"/>
      <c r="E76" s="7"/>
      <c r="F76" s="7"/>
    </row>
    <row r="77" spans="1:6" ht="18.75">
      <c r="A77" s="7"/>
      <c r="B77" s="38"/>
      <c r="C77" s="38"/>
      <c r="D77" s="7"/>
      <c r="E77" s="7"/>
      <c r="F77" s="7"/>
    </row>
  </sheetData>
  <sheetProtection selectLockedCells="1" selectUnlockedCells="1"/>
  <mergeCells count="70">
    <mergeCell ref="B73:C73"/>
    <mergeCell ref="B67:C67"/>
    <mergeCell ref="B68:C68"/>
    <mergeCell ref="B69:C69"/>
    <mergeCell ref="B70:C70"/>
    <mergeCell ref="B71:C71"/>
    <mergeCell ref="B72:C72"/>
    <mergeCell ref="B61:C61"/>
    <mergeCell ref="B62:C62"/>
    <mergeCell ref="A63:F63"/>
    <mergeCell ref="B64:C64"/>
    <mergeCell ref="B65:C65"/>
    <mergeCell ref="B66:C66"/>
    <mergeCell ref="B53:C53"/>
    <mergeCell ref="B54:C54"/>
    <mergeCell ref="B55:C55"/>
    <mergeCell ref="B56:C56"/>
    <mergeCell ref="B59:C59"/>
    <mergeCell ref="B60:C60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2:C22"/>
    <mergeCell ref="A7:D7"/>
    <mergeCell ref="A8:D8"/>
    <mergeCell ref="A9:D9"/>
    <mergeCell ref="A11:A14"/>
    <mergeCell ref="B11:C14"/>
    <mergeCell ref="D11:F12"/>
    <mergeCell ref="D13:D14"/>
    <mergeCell ref="E13:E14"/>
    <mergeCell ref="F13:F14"/>
    <mergeCell ref="C1:F1"/>
    <mergeCell ref="C2:F2"/>
    <mergeCell ref="C3:F3"/>
    <mergeCell ref="C4:F4"/>
    <mergeCell ref="C5:D5"/>
    <mergeCell ref="C6:D6"/>
  </mergeCells>
  <printOptions/>
  <pageMargins left="0.9840277777777777" right="0" top="0.4722222222222222" bottom="0.15763888888888888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73" zoomScaleNormal="73" zoomScalePageLayoutView="0" workbookViewId="0" topLeftCell="B1">
      <selection activeCell="C5" sqref="C5:D5"/>
    </sheetView>
  </sheetViews>
  <sheetFormatPr defaultColWidth="9.00390625" defaultRowHeight="12.75"/>
  <cols>
    <col min="1" max="1" width="33.375" style="1" customWidth="1"/>
    <col min="2" max="2" width="61.00390625" style="1" customWidth="1"/>
    <col min="3" max="3" width="32.125" style="1" customWidth="1"/>
    <col min="4" max="4" width="19.125" style="1" customWidth="1"/>
    <col min="5" max="6" width="19.125" style="1" hidden="1" customWidth="1"/>
    <col min="7" max="7" width="17.25390625" style="1" hidden="1" customWidth="1"/>
    <col min="8" max="8" width="17.00390625" style="1" hidden="1" customWidth="1"/>
    <col min="9" max="16384" width="9.125" style="1" customWidth="1"/>
  </cols>
  <sheetData>
    <row r="1" spans="1:6" ht="15" customHeight="1">
      <c r="A1" s="2"/>
      <c r="B1" s="2"/>
      <c r="C1" s="54" t="s">
        <v>0</v>
      </c>
      <c r="D1" s="54"/>
      <c r="E1" s="54"/>
      <c r="F1" s="54"/>
    </row>
    <row r="2" spans="1:6" ht="15" customHeight="1">
      <c r="A2" s="2"/>
      <c r="B2" s="2"/>
      <c r="C2" s="54" t="s">
        <v>1</v>
      </c>
      <c r="D2" s="54"/>
      <c r="E2" s="54"/>
      <c r="F2" s="54"/>
    </row>
    <row r="3" spans="1:6" ht="17.25" customHeight="1">
      <c r="A3" s="2"/>
      <c r="B3" s="2"/>
      <c r="C3" s="54" t="s">
        <v>2</v>
      </c>
      <c r="D3" s="54"/>
      <c r="E3" s="54"/>
      <c r="F3" s="54"/>
    </row>
    <row r="4" spans="1:6" ht="15" customHeight="1">
      <c r="A4" s="2"/>
      <c r="B4" s="2"/>
      <c r="C4" s="54" t="s">
        <v>144</v>
      </c>
      <c r="D4" s="54"/>
      <c r="E4" s="54"/>
      <c r="F4" s="54"/>
    </row>
    <row r="5" spans="1:4" ht="15" customHeight="1">
      <c r="A5" s="2"/>
      <c r="B5" s="2"/>
      <c r="C5" s="54" t="s">
        <v>4</v>
      </c>
      <c r="D5" s="54"/>
    </row>
    <row r="6" spans="1:4" ht="15" customHeight="1">
      <c r="A6" s="2"/>
      <c r="B6" s="2"/>
      <c r="C6" s="54" t="s">
        <v>4</v>
      </c>
      <c r="D6" s="54"/>
    </row>
    <row r="7" spans="1:4" ht="15.75" customHeight="1">
      <c r="A7" s="55" t="s">
        <v>5</v>
      </c>
      <c r="B7" s="55"/>
      <c r="C7" s="55"/>
      <c r="D7" s="55"/>
    </row>
    <row r="8" spans="1:4" ht="16.5" customHeight="1">
      <c r="A8" s="55" t="s">
        <v>6</v>
      </c>
      <c r="B8" s="55"/>
      <c r="C8" s="55"/>
      <c r="D8" s="55"/>
    </row>
    <row r="9" spans="1:4" ht="15.75" customHeight="1">
      <c r="A9" s="55" t="s">
        <v>115</v>
      </c>
      <c r="B9" s="55"/>
      <c r="C9" s="55"/>
      <c r="D9" s="55"/>
    </row>
    <row r="10" spans="1:6" ht="15.75">
      <c r="A10" s="3"/>
      <c r="B10" s="3"/>
      <c r="C10" s="3"/>
      <c r="D10" s="4"/>
      <c r="F10" s="1" t="s">
        <v>116</v>
      </c>
    </row>
    <row r="11" spans="1:10" ht="18" customHeight="1">
      <c r="A11" s="56" t="s">
        <v>9</v>
      </c>
      <c r="B11" s="57" t="s">
        <v>10</v>
      </c>
      <c r="C11" s="57"/>
      <c r="D11" s="73" t="s">
        <v>11</v>
      </c>
      <c r="E11" s="73"/>
      <c r="F11" s="73"/>
      <c r="J11" s="1" t="s">
        <v>117</v>
      </c>
    </row>
    <row r="12" spans="1:6" ht="18" customHeight="1">
      <c r="A12" s="56"/>
      <c r="B12" s="57"/>
      <c r="C12" s="57"/>
      <c r="D12" s="73"/>
      <c r="E12" s="73"/>
      <c r="F12" s="73"/>
    </row>
    <row r="13" spans="1:6" ht="18" customHeight="1">
      <c r="A13" s="56"/>
      <c r="B13" s="57"/>
      <c r="C13" s="57"/>
      <c r="D13" s="59">
        <v>2020</v>
      </c>
      <c r="E13" s="59">
        <v>2021</v>
      </c>
      <c r="F13" s="74">
        <v>2022</v>
      </c>
    </row>
    <row r="14" spans="1:7" ht="18" customHeight="1">
      <c r="A14" s="56"/>
      <c r="B14" s="57"/>
      <c r="C14" s="57"/>
      <c r="D14" s="59"/>
      <c r="E14" s="59"/>
      <c r="F14" s="74"/>
      <c r="G14" s="39" t="s">
        <v>45</v>
      </c>
    </row>
    <row r="15" spans="1:7" ht="15.75" customHeight="1">
      <c r="A15" s="6">
        <v>1</v>
      </c>
      <c r="B15" s="58">
        <v>2</v>
      </c>
      <c r="C15" s="58"/>
      <c r="D15" s="5"/>
      <c r="E15" s="7"/>
      <c r="F15" s="40"/>
      <c r="G15" s="39"/>
    </row>
    <row r="16" spans="1:8" ht="19.5" customHeight="1">
      <c r="A16" s="8" t="s">
        <v>12</v>
      </c>
      <c r="B16" s="75" t="s">
        <v>13</v>
      </c>
      <c r="C16" s="75"/>
      <c r="D16" s="9">
        <f>SUM(D17+D20+D22+D31+D39+D47+D50+D51+D52+D44+D33)</f>
        <v>7700028.890000001</v>
      </c>
      <c r="E16" s="9">
        <f>SUM(E17+E20+E22+E31+E39+E47+E50+E51+E52+E44+E33)</f>
        <v>5329663.52</v>
      </c>
      <c r="F16" s="41">
        <f>SUM(F17+F20+F22+F31+F39+F47+F50+F51+F52+F44+F33)</f>
        <v>7672698.22</v>
      </c>
      <c r="G16" s="9">
        <f>SUM(G17+G20+G22+G31+G39+G47+G50+G51+G52+G44+G33)</f>
        <v>7700028.890000001</v>
      </c>
      <c r="H16" s="42">
        <f>D16-G16</f>
        <v>0</v>
      </c>
    </row>
    <row r="17" spans="1:8" ht="19.5" customHeight="1">
      <c r="A17" s="10" t="s">
        <v>14</v>
      </c>
      <c r="B17" s="64" t="s">
        <v>15</v>
      </c>
      <c r="C17" s="64"/>
      <c r="D17" s="11">
        <f>SUM(D19)</f>
        <v>2304942</v>
      </c>
      <c r="E17" s="11">
        <f>SUM(E19)</f>
        <v>2402905</v>
      </c>
      <c r="F17" s="43">
        <f>SUM(F19)</f>
        <v>2389282</v>
      </c>
      <c r="G17" s="11">
        <f>SUM(G19)</f>
        <v>2304942</v>
      </c>
      <c r="H17" s="42">
        <f>D17-G17</f>
        <v>0</v>
      </c>
    </row>
    <row r="18" spans="1:8" ht="18.75" customHeight="1">
      <c r="A18" s="13" t="s">
        <v>16</v>
      </c>
      <c r="B18" s="65" t="s">
        <v>17</v>
      </c>
      <c r="C18" s="65"/>
      <c r="D18" s="14">
        <f>D19</f>
        <v>2304942</v>
      </c>
      <c r="E18" s="14">
        <f>E19</f>
        <v>2402905</v>
      </c>
      <c r="F18" s="44">
        <f>F19</f>
        <v>2389282</v>
      </c>
      <c r="G18" s="14">
        <f>G19</f>
        <v>2304942</v>
      </c>
      <c r="H18" s="42">
        <f>D18-G18</f>
        <v>0</v>
      </c>
    </row>
    <row r="19" spans="1:8" ht="66.75" customHeight="1">
      <c r="A19" s="15" t="s">
        <v>18</v>
      </c>
      <c r="B19" s="63" t="s">
        <v>19</v>
      </c>
      <c r="C19" s="63"/>
      <c r="D19" s="11">
        <v>2304942</v>
      </c>
      <c r="E19" s="17">
        <v>2402905</v>
      </c>
      <c r="F19" s="45">
        <v>2389282</v>
      </c>
      <c r="G19" s="11">
        <v>2304942</v>
      </c>
      <c r="H19" s="42">
        <f>D19-G19</f>
        <v>0</v>
      </c>
    </row>
    <row r="20" spans="1:8" ht="32.25" customHeight="1" hidden="1">
      <c r="A20" s="10" t="s">
        <v>20</v>
      </c>
      <c r="B20" s="18" t="s">
        <v>21</v>
      </c>
      <c r="C20" s="18"/>
      <c r="D20" s="11">
        <f>D21</f>
        <v>0</v>
      </c>
      <c r="E20" s="17"/>
      <c r="F20" s="45"/>
      <c r="G20" s="11">
        <f>G21</f>
        <v>0</v>
      </c>
      <c r="H20" s="42"/>
    </row>
    <row r="21" spans="1:8" ht="26.25" customHeight="1" hidden="1">
      <c r="A21" s="19" t="s">
        <v>22</v>
      </c>
      <c r="B21" s="20" t="s">
        <v>23</v>
      </c>
      <c r="C21" s="20"/>
      <c r="D21" s="11">
        <v>0</v>
      </c>
      <c r="E21" s="17"/>
      <c r="F21" s="45"/>
      <c r="G21" s="11">
        <v>0</v>
      </c>
      <c r="H21" s="42"/>
    </row>
    <row r="22" spans="1:8" ht="46.5" customHeight="1">
      <c r="A22" s="21" t="s">
        <v>24</v>
      </c>
      <c r="B22" s="64" t="s">
        <v>25</v>
      </c>
      <c r="C22" s="64"/>
      <c r="D22" s="22">
        <f>D28+D25+D23</f>
        <v>2928565</v>
      </c>
      <c r="E22" s="22">
        <f>E28+E25+E23</f>
        <v>326222.3</v>
      </c>
      <c r="F22" s="46">
        <f>F28+F25+F23</f>
        <v>2932880</v>
      </c>
      <c r="G22" s="22">
        <f>G28+G25+G23</f>
        <v>2928565</v>
      </c>
      <c r="H22" s="42">
        <f aca="true" t="shared" si="0" ref="H22:H46">D22-G22</f>
        <v>0</v>
      </c>
    </row>
    <row r="23" spans="1:8" ht="26.25" customHeight="1">
      <c r="A23" s="13" t="s">
        <v>26</v>
      </c>
      <c r="B23" s="65" t="s">
        <v>27</v>
      </c>
      <c r="C23" s="65"/>
      <c r="D23" s="14">
        <f>D24</f>
        <v>23478.5</v>
      </c>
      <c r="E23" s="14">
        <f>E24</f>
        <v>23834.3</v>
      </c>
      <c r="F23" s="44">
        <f>F24</f>
        <v>26015</v>
      </c>
      <c r="G23" s="14">
        <f>G24</f>
        <v>23478.5</v>
      </c>
      <c r="H23" s="42">
        <f t="shared" si="0"/>
        <v>0</v>
      </c>
    </row>
    <row r="24" spans="1:8" ht="44.25" customHeight="1">
      <c r="A24" s="15" t="s">
        <v>28</v>
      </c>
      <c r="B24" s="63" t="s">
        <v>29</v>
      </c>
      <c r="C24" s="63"/>
      <c r="D24" s="11">
        <v>23478.5</v>
      </c>
      <c r="E24" s="17">
        <v>23834.3</v>
      </c>
      <c r="F24" s="45">
        <v>26015</v>
      </c>
      <c r="G24" s="11">
        <v>23478.5</v>
      </c>
      <c r="H24" s="42">
        <f t="shared" si="0"/>
        <v>0</v>
      </c>
    </row>
    <row r="25" spans="1:8" ht="33" customHeight="1">
      <c r="A25" s="19" t="s">
        <v>118</v>
      </c>
      <c r="B25" s="65" t="s">
        <v>119</v>
      </c>
      <c r="C25" s="65"/>
      <c r="D25" s="14">
        <f>D26+D27</f>
        <v>21970</v>
      </c>
      <c r="E25" s="14">
        <f>E26+E27</f>
        <v>21970</v>
      </c>
      <c r="F25" s="44">
        <f>F26+F27</f>
        <v>21970</v>
      </c>
      <c r="G25" s="14">
        <f>G26+G27</f>
        <v>21970</v>
      </c>
      <c r="H25" s="42">
        <f t="shared" si="0"/>
        <v>0</v>
      </c>
    </row>
    <row r="26" spans="1:8" ht="37.5" customHeight="1">
      <c r="A26" s="15" t="s">
        <v>120</v>
      </c>
      <c r="B26" s="76" t="s">
        <v>121</v>
      </c>
      <c r="C26" s="76"/>
      <c r="D26" s="14">
        <v>443</v>
      </c>
      <c r="E26" s="14">
        <v>443</v>
      </c>
      <c r="F26" s="44">
        <v>443</v>
      </c>
      <c r="G26" s="14">
        <v>443</v>
      </c>
      <c r="H26" s="42">
        <f t="shared" si="0"/>
        <v>0</v>
      </c>
    </row>
    <row r="27" spans="1:8" ht="30" customHeight="1">
      <c r="A27" s="15" t="s">
        <v>122</v>
      </c>
      <c r="B27" s="76" t="s">
        <v>123</v>
      </c>
      <c r="C27" s="76"/>
      <c r="D27" s="11">
        <v>21527</v>
      </c>
      <c r="E27" s="17">
        <v>21527</v>
      </c>
      <c r="F27" s="45">
        <v>21527</v>
      </c>
      <c r="G27" s="11">
        <v>21527</v>
      </c>
      <c r="H27" s="42">
        <f t="shared" si="0"/>
        <v>0</v>
      </c>
    </row>
    <row r="28" spans="1:8" ht="24" customHeight="1">
      <c r="A28" s="13" t="s">
        <v>30</v>
      </c>
      <c r="B28" s="65" t="s">
        <v>31</v>
      </c>
      <c r="C28" s="65"/>
      <c r="D28" s="14">
        <f>D29+D30</f>
        <v>2883116.5</v>
      </c>
      <c r="E28" s="14">
        <f>E29+E30</f>
        <v>280418</v>
      </c>
      <c r="F28" s="44">
        <f>F29+F30</f>
        <v>2884895</v>
      </c>
      <c r="G28" s="14">
        <f>G29+G30</f>
        <v>2883116.5</v>
      </c>
      <c r="H28" s="42">
        <f t="shared" si="0"/>
        <v>0</v>
      </c>
    </row>
    <row r="29" spans="1:8" ht="39" customHeight="1">
      <c r="A29" s="23" t="s">
        <v>32</v>
      </c>
      <c r="B29" s="63" t="s">
        <v>33</v>
      </c>
      <c r="C29" s="63"/>
      <c r="D29" s="24">
        <v>2859638.5</v>
      </c>
      <c r="E29" s="17">
        <v>256584</v>
      </c>
      <c r="F29" s="45">
        <v>2858880</v>
      </c>
      <c r="G29" s="24">
        <v>2859638.5</v>
      </c>
      <c r="H29" s="42">
        <f t="shared" si="0"/>
        <v>0</v>
      </c>
    </row>
    <row r="30" spans="1:8" ht="38.25" customHeight="1">
      <c r="A30" s="23" t="s">
        <v>34</v>
      </c>
      <c r="B30" s="63" t="s">
        <v>124</v>
      </c>
      <c r="C30" s="63"/>
      <c r="D30" s="24">
        <v>23478</v>
      </c>
      <c r="E30" s="17">
        <v>23834</v>
      </c>
      <c r="F30" s="45">
        <v>26015</v>
      </c>
      <c r="G30" s="24">
        <v>23478</v>
      </c>
      <c r="H30" s="42">
        <f t="shared" si="0"/>
        <v>0</v>
      </c>
    </row>
    <row r="31" spans="1:8" ht="36" customHeight="1">
      <c r="A31" s="10" t="s">
        <v>36</v>
      </c>
      <c r="B31" s="64" t="s">
        <v>37</v>
      </c>
      <c r="C31" s="64"/>
      <c r="D31" s="22">
        <f>D32</f>
        <v>12000</v>
      </c>
      <c r="E31" s="22">
        <f>E32</f>
        <v>12000</v>
      </c>
      <c r="F31" s="46">
        <f>F32</f>
        <v>12000</v>
      </c>
      <c r="G31" s="22">
        <f>G32</f>
        <v>12000</v>
      </c>
      <c r="H31" s="42">
        <f t="shared" si="0"/>
        <v>0</v>
      </c>
    </row>
    <row r="32" spans="1:8" ht="63.75" customHeight="1">
      <c r="A32" s="25" t="s">
        <v>38</v>
      </c>
      <c r="B32" s="63" t="s">
        <v>39</v>
      </c>
      <c r="C32" s="63"/>
      <c r="D32" s="11">
        <v>12000</v>
      </c>
      <c r="E32" s="17">
        <v>12000</v>
      </c>
      <c r="F32" s="45">
        <v>12000</v>
      </c>
      <c r="G32" s="11">
        <v>12000</v>
      </c>
      <c r="H32" s="42">
        <f t="shared" si="0"/>
        <v>0</v>
      </c>
    </row>
    <row r="33" spans="1:8" ht="47.25" customHeight="1">
      <c r="A33" s="47" t="s">
        <v>40</v>
      </c>
      <c r="B33" s="64" t="s">
        <v>41</v>
      </c>
      <c r="C33" s="64"/>
      <c r="D33" s="11">
        <f>D34+D35+D36+D37</f>
        <v>1431121.8900000001</v>
      </c>
      <c r="E33" s="11">
        <f>E34+E35+E36+E37</f>
        <v>1565136.22</v>
      </c>
      <c r="F33" s="43">
        <f>F34+F35+F36+F37</f>
        <v>1565136.22</v>
      </c>
      <c r="G33" s="11">
        <f>G34+G35+G36+G37</f>
        <v>1431121.8900000001</v>
      </c>
      <c r="H33" s="42">
        <f t="shared" si="0"/>
        <v>0</v>
      </c>
    </row>
    <row r="34" spans="1:8" ht="50.25" customHeight="1">
      <c r="A34" s="26" t="s">
        <v>125</v>
      </c>
      <c r="B34" s="77" t="s">
        <v>126</v>
      </c>
      <c r="C34" s="77"/>
      <c r="D34" s="11">
        <v>518598.93</v>
      </c>
      <c r="E34" s="17">
        <v>566044.32</v>
      </c>
      <c r="F34" s="45">
        <v>566044.32</v>
      </c>
      <c r="G34" s="11">
        <v>518598.93</v>
      </c>
      <c r="H34" s="42">
        <f t="shared" si="0"/>
        <v>0</v>
      </c>
    </row>
    <row r="35" spans="1:8" ht="60" customHeight="1">
      <c r="A35" s="26" t="s">
        <v>127</v>
      </c>
      <c r="B35" s="77" t="s">
        <v>128</v>
      </c>
      <c r="C35" s="77"/>
      <c r="D35" s="11">
        <v>3424.19</v>
      </c>
      <c r="E35" s="17">
        <v>3623.59</v>
      </c>
      <c r="F35" s="45">
        <v>3623.59</v>
      </c>
      <c r="G35" s="11">
        <v>3424.19</v>
      </c>
      <c r="H35" s="42">
        <f t="shared" si="0"/>
        <v>0</v>
      </c>
    </row>
    <row r="36" spans="1:8" ht="50.25" customHeight="1">
      <c r="A36" s="26" t="s">
        <v>129</v>
      </c>
      <c r="B36" s="78" t="s">
        <v>130</v>
      </c>
      <c r="C36" s="78"/>
      <c r="D36" s="11">
        <v>1005569.52</v>
      </c>
      <c r="E36" s="17">
        <v>1097971.03</v>
      </c>
      <c r="F36" s="45">
        <v>1097971.03</v>
      </c>
      <c r="G36" s="11">
        <v>1005569.52</v>
      </c>
      <c r="H36" s="42">
        <f t="shared" si="0"/>
        <v>0</v>
      </c>
    </row>
    <row r="37" spans="1:8" ht="53.25" customHeight="1">
      <c r="A37" s="26" t="s">
        <v>131</v>
      </c>
      <c r="B37" s="77" t="s">
        <v>132</v>
      </c>
      <c r="C37" s="77"/>
      <c r="D37" s="11">
        <v>-96470.75</v>
      </c>
      <c r="E37" s="17">
        <v>-102502.72</v>
      </c>
      <c r="F37" s="45">
        <v>-102502.72</v>
      </c>
      <c r="G37" s="11">
        <v>-96470.75</v>
      </c>
      <c r="H37" s="42">
        <f t="shared" si="0"/>
        <v>0</v>
      </c>
    </row>
    <row r="38" spans="1:8" ht="39" customHeight="1">
      <c r="A38" s="48"/>
      <c r="B38" s="64" t="s">
        <v>44</v>
      </c>
      <c r="C38" s="64"/>
      <c r="D38" s="22">
        <f>D39+D44</f>
        <v>1023400</v>
      </c>
      <c r="E38" s="22">
        <f>E39+E44+E47</f>
        <v>1023400</v>
      </c>
      <c r="F38" s="46">
        <f>F39+F44+F47</f>
        <v>773400</v>
      </c>
      <c r="G38" s="22">
        <f>G39+G44</f>
        <v>1023400</v>
      </c>
      <c r="H38" s="42">
        <f t="shared" si="0"/>
        <v>0</v>
      </c>
    </row>
    <row r="39" spans="1:8" ht="56.25" customHeight="1">
      <c r="A39" s="10" t="s">
        <v>46</v>
      </c>
      <c r="B39" s="64" t="s">
        <v>47</v>
      </c>
      <c r="C39" s="64"/>
      <c r="D39" s="11">
        <f>D40+D42</f>
        <v>977400</v>
      </c>
      <c r="E39" s="11">
        <f>E40+E42</f>
        <v>977400</v>
      </c>
      <c r="F39" s="43">
        <f>F40+F42</f>
        <v>727400</v>
      </c>
      <c r="G39" s="11">
        <f>G40+G42</f>
        <v>977400</v>
      </c>
      <c r="H39" s="42">
        <f t="shared" si="0"/>
        <v>0</v>
      </c>
    </row>
    <row r="40" spans="1:8" ht="78.75" customHeight="1">
      <c r="A40" s="26" t="s">
        <v>48</v>
      </c>
      <c r="B40" s="66" t="s">
        <v>49</v>
      </c>
      <c r="C40" s="66"/>
      <c r="D40" s="11">
        <f>D41</f>
        <v>0</v>
      </c>
      <c r="E40" s="11">
        <f>E41</f>
        <v>0</v>
      </c>
      <c r="F40" s="43">
        <f>F41</f>
        <v>0</v>
      </c>
      <c r="G40" s="11">
        <f>G41</f>
        <v>0</v>
      </c>
      <c r="H40" s="42">
        <f t="shared" si="0"/>
        <v>0</v>
      </c>
    </row>
    <row r="41" spans="1:8" ht="78.75" customHeight="1">
      <c r="A41" s="26" t="s">
        <v>133</v>
      </c>
      <c r="B41" s="67" t="s">
        <v>51</v>
      </c>
      <c r="C41" s="67"/>
      <c r="D41" s="11">
        <v>0</v>
      </c>
      <c r="E41" s="11">
        <v>0</v>
      </c>
      <c r="F41" s="43">
        <v>0</v>
      </c>
      <c r="G41" s="11">
        <v>0</v>
      </c>
      <c r="H41" s="42">
        <f t="shared" si="0"/>
        <v>0</v>
      </c>
    </row>
    <row r="42" spans="1:8" ht="72.75" customHeight="1">
      <c r="A42" s="19" t="s">
        <v>52</v>
      </c>
      <c r="B42" s="65" t="s">
        <v>53</v>
      </c>
      <c r="C42" s="65"/>
      <c r="D42" s="14">
        <f>D43</f>
        <v>977400</v>
      </c>
      <c r="E42" s="14">
        <f>E43</f>
        <v>977400</v>
      </c>
      <c r="F42" s="44">
        <f>F43</f>
        <v>727400</v>
      </c>
      <c r="G42" s="14">
        <f>G43</f>
        <v>977400</v>
      </c>
      <c r="H42" s="42">
        <f t="shared" si="0"/>
        <v>0</v>
      </c>
    </row>
    <row r="43" spans="1:8" ht="76.5" customHeight="1">
      <c r="A43" s="15" t="s">
        <v>134</v>
      </c>
      <c r="B43" s="63" t="s">
        <v>55</v>
      </c>
      <c r="C43" s="63"/>
      <c r="D43" s="11">
        <v>977400</v>
      </c>
      <c r="E43" s="17">
        <v>977400</v>
      </c>
      <c r="F43" s="45">
        <v>727400</v>
      </c>
      <c r="G43" s="11">
        <v>977400</v>
      </c>
      <c r="H43" s="42">
        <f t="shared" si="0"/>
        <v>0</v>
      </c>
    </row>
    <row r="44" spans="1:8" ht="63.75" customHeight="1">
      <c r="A44" s="21" t="s">
        <v>56</v>
      </c>
      <c r="B44" s="64" t="s">
        <v>57</v>
      </c>
      <c r="C44" s="64"/>
      <c r="D44" s="11">
        <f>D45</f>
        <v>46000</v>
      </c>
      <c r="E44" s="11">
        <f>E45</f>
        <v>46000</v>
      </c>
      <c r="F44" s="43">
        <f>F45</f>
        <v>46000</v>
      </c>
      <c r="G44" s="11">
        <f>G45</f>
        <v>46000</v>
      </c>
      <c r="H44" s="42">
        <f t="shared" si="0"/>
        <v>0</v>
      </c>
    </row>
    <row r="45" spans="1:8" ht="40.5" customHeight="1">
      <c r="A45" s="23" t="s">
        <v>135</v>
      </c>
      <c r="B45" s="63" t="s">
        <v>59</v>
      </c>
      <c r="C45" s="63"/>
      <c r="D45" s="11">
        <v>46000</v>
      </c>
      <c r="E45" s="17">
        <v>46000</v>
      </c>
      <c r="F45" s="45">
        <v>46000</v>
      </c>
      <c r="G45" s="11">
        <v>46000</v>
      </c>
      <c r="H45" s="42">
        <f t="shared" si="0"/>
        <v>0</v>
      </c>
    </row>
    <row r="46" spans="1:8" ht="39.75" customHeight="1">
      <c r="A46" s="23" t="s">
        <v>136</v>
      </c>
      <c r="B46" s="63" t="s">
        <v>61</v>
      </c>
      <c r="C46" s="63"/>
      <c r="D46" s="11">
        <v>0</v>
      </c>
      <c r="E46" s="17">
        <v>0</v>
      </c>
      <c r="F46" s="45">
        <v>0</v>
      </c>
      <c r="G46" s="11">
        <v>0</v>
      </c>
      <c r="H46" s="42">
        <f t="shared" si="0"/>
        <v>0</v>
      </c>
    </row>
    <row r="47" spans="1:8" ht="36" customHeight="1" hidden="1">
      <c r="A47" s="21" t="s">
        <v>62</v>
      </c>
      <c r="B47" s="64" t="s">
        <v>63</v>
      </c>
      <c r="C47" s="64"/>
      <c r="D47" s="11">
        <f>D48</f>
        <v>0</v>
      </c>
      <c r="E47" s="17"/>
      <c r="F47" s="45"/>
      <c r="G47" s="11">
        <f>G48</f>
        <v>0</v>
      </c>
      <c r="H47" s="42"/>
    </row>
    <row r="48" spans="1:8" ht="42.75" customHeight="1" hidden="1">
      <c r="A48" s="13" t="s">
        <v>64</v>
      </c>
      <c r="B48" s="65" t="s">
        <v>65</v>
      </c>
      <c r="C48" s="65"/>
      <c r="D48" s="14">
        <f>D49</f>
        <v>0</v>
      </c>
      <c r="E48" s="17"/>
      <c r="F48" s="45"/>
      <c r="G48" s="14">
        <f>G49</f>
        <v>0</v>
      </c>
      <c r="H48" s="42"/>
    </row>
    <row r="49" spans="1:8" ht="57" customHeight="1" hidden="1">
      <c r="A49" s="23" t="s">
        <v>66</v>
      </c>
      <c r="B49" s="63" t="s">
        <v>67</v>
      </c>
      <c r="C49" s="63"/>
      <c r="D49" s="28">
        <v>0</v>
      </c>
      <c r="E49" s="17"/>
      <c r="F49" s="45"/>
      <c r="G49" s="28">
        <v>0</v>
      </c>
      <c r="H49" s="42"/>
    </row>
    <row r="50" spans="1:8" ht="25.5" customHeight="1">
      <c r="A50" s="21" t="s">
        <v>68</v>
      </c>
      <c r="B50" s="64" t="s">
        <v>69</v>
      </c>
      <c r="C50" s="64"/>
      <c r="D50" s="11">
        <v>0</v>
      </c>
      <c r="E50" s="17"/>
      <c r="F50" s="45"/>
      <c r="G50" s="11">
        <v>0</v>
      </c>
      <c r="H50" s="42">
        <f aca="true" t="shared" si="1" ref="H50:H62">D50-G50</f>
        <v>0</v>
      </c>
    </row>
    <row r="51" spans="1:8" ht="24" customHeight="1">
      <c r="A51" s="21" t="s">
        <v>70</v>
      </c>
      <c r="B51" s="64" t="s">
        <v>71</v>
      </c>
      <c r="C51" s="64"/>
      <c r="D51" s="11">
        <v>0</v>
      </c>
      <c r="E51" s="17"/>
      <c r="F51" s="45"/>
      <c r="G51" s="11">
        <v>0</v>
      </c>
      <c r="H51" s="42">
        <f t="shared" si="1"/>
        <v>0</v>
      </c>
    </row>
    <row r="52" spans="1:8" ht="24" customHeight="1">
      <c r="A52" s="10" t="s">
        <v>72</v>
      </c>
      <c r="B52" s="64" t="s">
        <v>73</v>
      </c>
      <c r="C52" s="64"/>
      <c r="D52" s="11">
        <v>0</v>
      </c>
      <c r="E52" s="17"/>
      <c r="F52" s="45"/>
      <c r="G52" s="11">
        <v>0</v>
      </c>
      <c r="H52" s="42">
        <f t="shared" si="1"/>
        <v>0</v>
      </c>
    </row>
    <row r="53" spans="1:8" ht="24" customHeight="1">
      <c r="A53" s="10" t="s">
        <v>74</v>
      </c>
      <c r="B53" s="68" t="s">
        <v>75</v>
      </c>
      <c r="C53" s="68"/>
      <c r="D53" s="22">
        <f>D54+D67</f>
        <v>29024640.82</v>
      </c>
      <c r="E53" s="22">
        <f>E54+E67</f>
        <v>15746788.03</v>
      </c>
      <c r="F53" s="46">
        <f>F54+F67</f>
        <v>15427588.03</v>
      </c>
      <c r="G53" s="22">
        <f>G54+G67</f>
        <v>26522730.560000002</v>
      </c>
      <c r="H53" s="42">
        <f t="shared" si="1"/>
        <v>2501910.259999998</v>
      </c>
    </row>
    <row r="54" spans="1:8" ht="36.75" customHeight="1">
      <c r="A54" s="10" t="s">
        <v>76</v>
      </c>
      <c r="B54" s="68" t="s">
        <v>77</v>
      </c>
      <c r="C54" s="68"/>
      <c r="D54" s="22">
        <f>D55+D57+D58+D62</f>
        <v>29010068.82</v>
      </c>
      <c r="E54" s="22">
        <f>E55+E57+E58+E62</f>
        <v>15746788.03</v>
      </c>
      <c r="F54" s="46">
        <f>F55+F57+F58+F62</f>
        <v>15427588.03</v>
      </c>
      <c r="G54" s="22">
        <f>G55+G57+G58+G62</f>
        <v>26522730.560000002</v>
      </c>
      <c r="H54" s="42">
        <f t="shared" si="1"/>
        <v>2487338.259999998</v>
      </c>
    </row>
    <row r="55" spans="1:8" ht="39.75" customHeight="1">
      <c r="A55" s="29" t="s">
        <v>78</v>
      </c>
      <c r="B55" s="67" t="s">
        <v>79</v>
      </c>
      <c r="C55" s="67"/>
      <c r="D55" s="28">
        <f>SUM(D56:D56)</f>
        <v>15766300</v>
      </c>
      <c r="E55" s="28">
        <f>SUM(E56:E56)</f>
        <v>15192500</v>
      </c>
      <c r="F55" s="49">
        <f>SUM(F56:F56)</f>
        <v>15166800</v>
      </c>
      <c r="G55" s="28">
        <f>SUM(G56:G56)</f>
        <v>15766300</v>
      </c>
      <c r="H55" s="42">
        <f t="shared" si="1"/>
        <v>0</v>
      </c>
    </row>
    <row r="56" spans="1:8" ht="41.25" customHeight="1">
      <c r="A56" s="23" t="s">
        <v>137</v>
      </c>
      <c r="B56" s="63" t="s">
        <v>81</v>
      </c>
      <c r="C56" s="63"/>
      <c r="D56" s="11">
        <v>15766300</v>
      </c>
      <c r="E56" s="17">
        <v>15192500</v>
      </c>
      <c r="F56" s="45">
        <v>15166800</v>
      </c>
      <c r="G56" s="11">
        <v>15766300</v>
      </c>
      <c r="H56" s="42">
        <f t="shared" si="1"/>
        <v>0</v>
      </c>
    </row>
    <row r="57" spans="1:8" ht="41.25" customHeight="1">
      <c r="A57" s="21" t="s">
        <v>82</v>
      </c>
      <c r="B57" s="64" t="s">
        <v>83</v>
      </c>
      <c r="C57" s="64"/>
      <c r="D57" s="22">
        <v>0</v>
      </c>
      <c r="E57" s="17">
        <v>0</v>
      </c>
      <c r="F57" s="45">
        <v>0</v>
      </c>
      <c r="G57" s="22">
        <v>0</v>
      </c>
      <c r="H57" s="42">
        <f t="shared" si="1"/>
        <v>0</v>
      </c>
    </row>
    <row r="58" spans="1:8" ht="45.75" customHeight="1">
      <c r="A58" s="21" t="s">
        <v>84</v>
      </c>
      <c r="B58" s="64" t="s">
        <v>85</v>
      </c>
      <c r="C58" s="64"/>
      <c r="D58" s="22">
        <f>SUM(D59:D61)</f>
        <v>240792.79</v>
      </c>
      <c r="E58" s="22">
        <f>SUM(E59:E61)</f>
        <v>238288.03</v>
      </c>
      <c r="F58" s="46">
        <f>SUM(F59:F61)</f>
        <v>244788.03</v>
      </c>
      <c r="G58" s="22">
        <f>SUM(G59:G61)</f>
        <v>236188.03</v>
      </c>
      <c r="H58" s="42">
        <f t="shared" si="1"/>
        <v>4604.760000000009</v>
      </c>
    </row>
    <row r="59" spans="1:8" ht="39" customHeight="1">
      <c r="A59" s="23" t="s">
        <v>138</v>
      </c>
      <c r="B59" s="79" t="s">
        <v>87</v>
      </c>
      <c r="C59" s="79"/>
      <c r="D59" s="11">
        <v>5792.79</v>
      </c>
      <c r="E59" s="11">
        <v>1188.03</v>
      </c>
      <c r="F59" s="43">
        <v>1188.03</v>
      </c>
      <c r="G59" s="11">
        <v>1188.03</v>
      </c>
      <c r="H59" s="42">
        <f t="shared" si="1"/>
        <v>4604.76</v>
      </c>
    </row>
    <row r="60" spans="1:8" ht="44.25" customHeight="1">
      <c r="A60" s="23" t="s">
        <v>139</v>
      </c>
      <c r="B60" s="63" t="s">
        <v>89</v>
      </c>
      <c r="C60" s="63"/>
      <c r="D60" s="14">
        <v>16000</v>
      </c>
      <c r="E60" s="14">
        <v>16000</v>
      </c>
      <c r="F60" s="44">
        <v>16000</v>
      </c>
      <c r="G60" s="14">
        <v>16000</v>
      </c>
      <c r="H60" s="42">
        <f t="shared" si="1"/>
        <v>0</v>
      </c>
    </row>
    <row r="61" spans="1:8" ht="44.25" customHeight="1">
      <c r="A61" s="23" t="s">
        <v>140</v>
      </c>
      <c r="B61" s="63" t="s">
        <v>91</v>
      </c>
      <c r="C61" s="63"/>
      <c r="D61" s="30">
        <v>219000</v>
      </c>
      <c r="E61" s="17">
        <v>221100</v>
      </c>
      <c r="F61" s="45">
        <v>227600</v>
      </c>
      <c r="G61" s="30">
        <v>219000</v>
      </c>
      <c r="H61" s="42">
        <f t="shared" si="1"/>
        <v>0</v>
      </c>
    </row>
    <row r="62" spans="1:8" ht="25.5" customHeight="1">
      <c r="A62" s="21" t="s">
        <v>92</v>
      </c>
      <c r="B62" s="64" t="s">
        <v>93</v>
      </c>
      <c r="C62" s="64"/>
      <c r="D62" s="24">
        <f>SUM(D63:D66)</f>
        <v>13002976.03</v>
      </c>
      <c r="E62" s="24">
        <f>SUM(E63:E66)</f>
        <v>316000</v>
      </c>
      <c r="F62" s="50">
        <f>SUM(F63:F66)</f>
        <v>16000</v>
      </c>
      <c r="G62" s="24">
        <f>SUM(G63:G66)</f>
        <v>10520242.530000001</v>
      </c>
      <c r="H62" s="42">
        <f t="shared" si="1"/>
        <v>2482733.499999998</v>
      </c>
    </row>
    <row r="63" spans="1:8" ht="66.75" customHeight="1" hidden="1">
      <c r="A63" s="15" t="s">
        <v>94</v>
      </c>
      <c r="B63" s="31" t="s">
        <v>95</v>
      </c>
      <c r="C63" s="31"/>
      <c r="D63" s="32"/>
      <c r="E63" s="17"/>
      <c r="F63" s="45"/>
      <c r="G63" s="32"/>
      <c r="H63" s="42"/>
    </row>
    <row r="64" spans="1:8" ht="36" customHeight="1" hidden="1">
      <c r="A64" s="23" t="s">
        <v>96</v>
      </c>
      <c r="B64" s="16" t="s">
        <v>97</v>
      </c>
      <c r="C64" s="16"/>
      <c r="D64" s="32"/>
      <c r="E64" s="17"/>
      <c r="F64" s="45"/>
      <c r="G64" s="32"/>
      <c r="H64" s="42"/>
    </row>
    <row r="65" spans="1:8" ht="66" customHeight="1">
      <c r="A65" s="23" t="s">
        <v>141</v>
      </c>
      <c r="B65" s="63" t="s">
        <v>99</v>
      </c>
      <c r="C65" s="63"/>
      <c r="D65" s="24">
        <v>2291856.66</v>
      </c>
      <c r="E65" s="17">
        <v>0</v>
      </c>
      <c r="F65" s="45">
        <v>0</v>
      </c>
      <c r="G65" s="24">
        <v>2291856.66</v>
      </c>
      <c r="H65" s="42">
        <f>D65-G65</f>
        <v>0</v>
      </c>
    </row>
    <row r="66" spans="1:8" ht="38.25" customHeight="1">
      <c r="A66" s="23" t="s">
        <v>142</v>
      </c>
      <c r="B66" s="63" t="s">
        <v>101</v>
      </c>
      <c r="C66" s="63"/>
      <c r="D66" s="24">
        <v>10711119.37</v>
      </c>
      <c r="E66" s="17">
        <v>316000</v>
      </c>
      <c r="F66" s="45">
        <v>16000</v>
      </c>
      <c r="G66" s="24">
        <v>8228385.87</v>
      </c>
      <c r="H66" s="42">
        <f>D66-G66</f>
        <v>2482733.499999999</v>
      </c>
    </row>
    <row r="67" spans="1:8" ht="22.5" customHeight="1">
      <c r="A67" s="21" t="s">
        <v>102</v>
      </c>
      <c r="B67" s="64" t="s">
        <v>103</v>
      </c>
      <c r="C67" s="64"/>
      <c r="D67" s="22">
        <f>D68</f>
        <v>14572</v>
      </c>
      <c r="E67" s="17"/>
      <c r="F67" s="45"/>
      <c r="G67" s="39">
        <v>0</v>
      </c>
      <c r="H67" s="42">
        <f>D67-G67</f>
        <v>14572</v>
      </c>
    </row>
    <row r="68" spans="1:8" ht="22.5" customHeight="1">
      <c r="A68" s="23" t="s">
        <v>143</v>
      </c>
      <c r="B68" s="80"/>
      <c r="C68" s="80"/>
      <c r="D68" s="11">
        <v>14572</v>
      </c>
      <c r="E68" s="17"/>
      <c r="F68" s="45"/>
      <c r="G68" s="39">
        <v>0</v>
      </c>
      <c r="H68" s="42">
        <f>D68-G68</f>
        <v>14572</v>
      </c>
    </row>
    <row r="69" spans="1:8" ht="22.5" customHeight="1">
      <c r="A69" s="23"/>
      <c r="B69" s="70" t="s">
        <v>104</v>
      </c>
      <c r="C69" s="70"/>
      <c r="D69" s="33">
        <f>SUM(D16+D53)</f>
        <v>36724669.71</v>
      </c>
      <c r="E69" s="33">
        <f>SUM(E16+E53)</f>
        <v>21076451.549999997</v>
      </c>
      <c r="F69" s="51">
        <f>SUM(F16+F53)</f>
        <v>23100286.25</v>
      </c>
      <c r="G69" s="33">
        <f>SUM(G16+G53)</f>
        <v>34222759.45</v>
      </c>
      <c r="H69" s="42">
        <f>D69-G69</f>
        <v>2501910.259999998</v>
      </c>
    </row>
    <row r="70" spans="1:7" ht="12.75" customHeight="1" hidden="1">
      <c r="A70" s="81" t="s">
        <v>105</v>
      </c>
      <c r="B70" s="81"/>
      <c r="C70" s="81"/>
      <c r="D70" s="81"/>
      <c r="E70" s="81"/>
      <c r="F70" s="81"/>
      <c r="G70" s="39"/>
    </row>
    <row r="71" spans="1:7" ht="62.25" customHeight="1" hidden="1">
      <c r="A71" s="27"/>
      <c r="B71" s="67" t="s">
        <v>106</v>
      </c>
      <c r="C71" s="67"/>
      <c r="D71" s="52">
        <v>4745100</v>
      </c>
      <c r="E71" s="52">
        <v>4935700</v>
      </c>
      <c r="F71" s="52">
        <v>4927100</v>
      </c>
      <c r="G71" s="39"/>
    </row>
    <row r="72" spans="1:7" ht="72.75" customHeight="1" hidden="1">
      <c r="A72" s="27"/>
      <c r="B72" s="67" t="s">
        <v>107</v>
      </c>
      <c r="C72" s="67"/>
      <c r="D72" s="52">
        <v>217800</v>
      </c>
      <c r="E72" s="52">
        <v>215100</v>
      </c>
      <c r="F72" s="52">
        <v>222500</v>
      </c>
      <c r="G72" s="39"/>
    </row>
    <row r="73" spans="1:7" ht="205.5" customHeight="1" hidden="1">
      <c r="A73" s="27"/>
      <c r="B73" s="67" t="s">
        <v>108</v>
      </c>
      <c r="C73" s="67"/>
      <c r="D73" s="52">
        <v>10900</v>
      </c>
      <c r="E73" s="52">
        <v>10900</v>
      </c>
      <c r="F73" s="52">
        <v>10900</v>
      </c>
      <c r="G73" s="39"/>
    </row>
    <row r="74" spans="1:7" ht="241.5" customHeight="1" hidden="1">
      <c r="A74" s="27"/>
      <c r="B74" s="67" t="s">
        <v>109</v>
      </c>
      <c r="C74" s="67"/>
      <c r="D74" s="52">
        <v>16000</v>
      </c>
      <c r="E74" s="52">
        <v>16000</v>
      </c>
      <c r="F74" s="52">
        <v>0</v>
      </c>
      <c r="G74" s="39"/>
    </row>
    <row r="75" spans="1:7" ht="132.75" customHeight="1" hidden="1">
      <c r="A75" s="27"/>
      <c r="B75" s="67" t="s">
        <v>110</v>
      </c>
      <c r="C75" s="67"/>
      <c r="D75" s="52">
        <v>1200</v>
      </c>
      <c r="E75" s="52">
        <v>1200</v>
      </c>
      <c r="F75" s="52">
        <v>1200</v>
      </c>
      <c r="G75" s="39"/>
    </row>
    <row r="76" spans="1:7" ht="97.5" customHeight="1" hidden="1">
      <c r="A76" s="27"/>
      <c r="B76" s="67" t="s">
        <v>111</v>
      </c>
      <c r="C76" s="67"/>
      <c r="D76" s="52">
        <v>50000</v>
      </c>
      <c r="E76" s="52">
        <v>50000</v>
      </c>
      <c r="F76" s="52">
        <v>50000</v>
      </c>
      <c r="G76" s="39"/>
    </row>
    <row r="77" spans="1:7" ht="132.75" customHeight="1" hidden="1">
      <c r="A77" s="27"/>
      <c r="B77" s="67" t="s">
        <v>112</v>
      </c>
      <c r="C77" s="67"/>
      <c r="D77" s="52">
        <v>301600</v>
      </c>
      <c r="E77" s="52">
        <v>0</v>
      </c>
      <c r="F77" s="52"/>
      <c r="G77" s="39"/>
    </row>
    <row r="78" spans="1:7" ht="165.75" customHeight="1" hidden="1">
      <c r="A78" s="27"/>
      <c r="B78" s="67" t="s">
        <v>113</v>
      </c>
      <c r="C78" s="67"/>
      <c r="D78" s="52">
        <v>2100000</v>
      </c>
      <c r="E78" s="52">
        <v>0</v>
      </c>
      <c r="F78" s="52"/>
      <c r="G78" s="39"/>
    </row>
    <row r="79" spans="1:7" ht="132.75" customHeight="1" hidden="1">
      <c r="A79" s="27"/>
      <c r="B79" s="67" t="s">
        <v>114</v>
      </c>
      <c r="C79" s="67"/>
      <c r="D79" s="52">
        <v>0</v>
      </c>
      <c r="E79" s="52">
        <v>300000</v>
      </c>
      <c r="F79" s="52">
        <v>300000</v>
      </c>
      <c r="G79" s="39"/>
    </row>
    <row r="80" spans="1:6" ht="18.75" customHeight="1" hidden="1">
      <c r="A80" s="38"/>
      <c r="B80" s="72"/>
      <c r="C80" s="72"/>
      <c r="D80" s="53">
        <f>SUM(D71:D79)</f>
        <v>7442600</v>
      </c>
      <c r="E80" s="53">
        <f>SUM(E71:E79)</f>
        <v>5528900</v>
      </c>
      <c r="F80" s="53">
        <f>SUM(F71:F79)</f>
        <v>5511700</v>
      </c>
    </row>
    <row r="81" spans="1:6" ht="18.75" hidden="1">
      <c r="A81" s="7"/>
      <c r="B81" s="38"/>
      <c r="C81" s="38"/>
      <c r="D81" s="7"/>
      <c r="E81" s="7"/>
      <c r="F81" s="7"/>
    </row>
    <row r="82" spans="1:6" ht="18.75" hidden="1">
      <c r="A82" s="7"/>
      <c r="B82" s="38"/>
      <c r="C82" s="38"/>
      <c r="D82" s="37">
        <f>D76+D75+D74+D79</f>
        <v>67200</v>
      </c>
      <c r="E82" s="37">
        <f>E76+E75+E74+E79</f>
        <v>367200</v>
      </c>
      <c r="F82" s="37">
        <f>F76+F75+F74+F79</f>
        <v>351200</v>
      </c>
    </row>
    <row r="83" spans="1:6" ht="18.75" hidden="1">
      <c r="A83" s="7"/>
      <c r="B83" s="38"/>
      <c r="C83" s="38"/>
      <c r="D83" s="7"/>
      <c r="E83" s="7"/>
      <c r="F83" s="7"/>
    </row>
    <row r="84" spans="1:6" ht="18.75" hidden="1">
      <c r="A84" s="7"/>
      <c r="B84" s="38"/>
      <c r="C84" s="38"/>
      <c r="D84" s="7"/>
      <c r="E84" s="7"/>
      <c r="F84" s="7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</sheetData>
  <sheetProtection selectLockedCells="1" selectUnlockedCells="1"/>
  <mergeCells count="77">
    <mergeCell ref="B79:C79"/>
    <mergeCell ref="B80:C80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A70:F70"/>
    <mergeCell ref="B71:C71"/>
    <mergeCell ref="B72:C72"/>
    <mergeCell ref="B59:C59"/>
    <mergeCell ref="B60:C60"/>
    <mergeCell ref="B61:C61"/>
    <mergeCell ref="B62:C62"/>
    <mergeCell ref="B65:C65"/>
    <mergeCell ref="B66:C66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2:C22"/>
    <mergeCell ref="A7:D7"/>
    <mergeCell ref="A8:D8"/>
    <mergeCell ref="A9:D9"/>
    <mergeCell ref="A11:A14"/>
    <mergeCell ref="B11:C14"/>
    <mergeCell ref="D11:F12"/>
    <mergeCell ref="D13:D14"/>
    <mergeCell ref="E13:E14"/>
    <mergeCell ref="F13:F14"/>
    <mergeCell ref="C1:F1"/>
    <mergeCell ref="C2:F2"/>
    <mergeCell ref="C3:F3"/>
    <mergeCell ref="C4:F4"/>
    <mergeCell ref="C5:D5"/>
    <mergeCell ref="C6:D6"/>
  </mergeCells>
  <printOptions/>
  <pageMargins left="0.7083333333333334" right="0.11805555555555555" top="0.15763888888888888" bottom="0.15763888888888888" header="0.5118055555555555" footer="0.5118055555555555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2020-07-09T10:33:42Z</cp:lastPrinted>
  <dcterms:modified xsi:type="dcterms:W3CDTF">2020-07-09T10:33:53Z</dcterms:modified>
  <cp:category/>
  <cp:version/>
  <cp:contentType/>
  <cp:contentStatus/>
</cp:coreProperties>
</file>